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ТСЖ Декабрь\Desktop\ДЛЯ Пивоварова и ГИС 2020 г\"/>
    </mc:Choice>
  </mc:AlternateContent>
  <xr:revisionPtr revIDLastSave="0" documentId="8_{24F28348-26E3-40CF-8F70-3E9589D0BBE0}" xr6:coauthVersionLast="45" xr6:coauthVersionMax="45" xr10:uidLastSave="{00000000-0000-0000-0000-000000000000}"/>
  <bookViews>
    <workbookView xWindow="-120" yWindow="-120" windowWidth="19440" windowHeight="14040" xr2:uid="{00000000-000D-0000-FFFF-FFFF00000000}"/>
  </bookViews>
  <sheets>
    <sheet name="ТО бюджет" sheetId="1" r:id="rId1"/>
    <sheet name="Целевые взносы" sheetId="2" r:id="rId2"/>
  </sheets>
  <calcPr calcId="18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6" i="1" l="1"/>
  <c r="O67" i="1"/>
  <c r="O68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33" i="1"/>
  <c r="O42" i="1"/>
  <c r="O41" i="1"/>
  <c r="O38" i="1"/>
  <c r="O12" i="1"/>
  <c r="O9" i="1"/>
  <c r="O18" i="1"/>
  <c r="O19" i="1"/>
  <c r="O20" i="1"/>
  <c r="O21" i="1"/>
  <c r="O22" i="1"/>
  <c r="O23" i="1"/>
  <c r="O24" i="1"/>
  <c r="O25" i="1"/>
  <c r="O27" i="1"/>
  <c r="O28" i="1"/>
  <c r="O29" i="1"/>
  <c r="O30" i="1"/>
  <c r="O31" i="1"/>
  <c r="O32" i="1"/>
  <c r="O35" i="1"/>
  <c r="O36" i="1"/>
  <c r="O39" i="1"/>
  <c r="O40" i="1"/>
  <c r="O8" i="1"/>
  <c r="O11" i="1"/>
  <c r="O13" i="1"/>
  <c r="O14" i="1"/>
  <c r="O15" i="1"/>
  <c r="O16" i="1"/>
  <c r="O17" i="1"/>
  <c r="O44" i="1"/>
  <c r="I62" i="1"/>
  <c r="O48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O47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N5" i="2"/>
  <c r="N4" i="2"/>
  <c r="N3" i="2"/>
  <c r="N6" i="2"/>
  <c r="C56" i="1"/>
  <c r="O59" i="1"/>
  <c r="O58" i="1"/>
  <c r="O57" i="1"/>
  <c r="N56" i="1"/>
  <c r="M56" i="1"/>
  <c r="L56" i="1"/>
  <c r="K56" i="1"/>
  <c r="J56" i="1"/>
  <c r="I56" i="1"/>
  <c r="H56" i="1"/>
  <c r="G56" i="1"/>
  <c r="F56" i="1"/>
  <c r="E56" i="1"/>
  <c r="D56" i="1"/>
  <c r="O54" i="1"/>
  <c r="O53" i="1"/>
  <c r="B6" i="2"/>
  <c r="C6" i="2"/>
  <c r="D6" i="2"/>
  <c r="E6" i="2"/>
  <c r="F6" i="2"/>
  <c r="G6" i="2"/>
  <c r="H6" i="2"/>
  <c r="I6" i="2"/>
  <c r="J6" i="2"/>
  <c r="K6" i="2"/>
  <c r="L6" i="2"/>
  <c r="M6" i="2"/>
  <c r="O56" i="1"/>
  <c r="O60" i="1"/>
  <c r="O6" i="2"/>
</calcChain>
</file>

<file path=xl/sharedStrings.xml><?xml version="1.0" encoding="utf-8"?>
<sst xmlns="http://schemas.openxmlformats.org/spreadsheetml/2006/main" count="123" uniqueCount="109">
  <si>
    <t xml:space="preserve">1. Содержание и обслуживание жилищного фонда: </t>
  </si>
  <si>
    <t xml:space="preserve">Целевые поступления (связанные с уставной деятель ностью): </t>
  </si>
  <si>
    <t>-бюджетные поступления;</t>
  </si>
  <si>
    <t>-прочие целевые поступления.</t>
  </si>
  <si>
    <t xml:space="preserve">Доходы от предпринимательской деятельности: </t>
  </si>
  <si>
    <t>Председатель</t>
  </si>
  <si>
    <t>1.1. ФОТ ТСЖ</t>
  </si>
  <si>
    <t>1.1.</t>
  </si>
  <si>
    <t>1.1.1.</t>
  </si>
  <si>
    <t>1.1.2.</t>
  </si>
  <si>
    <t>1.</t>
  </si>
  <si>
    <t>Сдача в аренду мест общего пользования</t>
  </si>
  <si>
    <t>Сдача в аренду мест для размещения оборудования</t>
  </si>
  <si>
    <t xml:space="preserve">Сдача в аренду придомовой территории </t>
  </si>
  <si>
    <t>Сдача в аренду фасадов для размещения рекламы</t>
  </si>
  <si>
    <t>ТЕХНИЧЕСКОЕ ОБСЛУЖИВАНИЕ, УПРАВЛЕНИЕ ЭКСПЛУАТАЦИЕЙ</t>
  </si>
  <si>
    <t>Налоги с ФОТ</t>
  </si>
  <si>
    <t>3.</t>
  </si>
  <si>
    <t>4.</t>
  </si>
  <si>
    <t>2.1.</t>
  </si>
  <si>
    <t>итого в год</t>
  </si>
  <si>
    <t>Тариф ТО</t>
  </si>
  <si>
    <t xml:space="preserve">ИТОГО РАСХОДЫ 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</si>
  <si>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</si>
  <si>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</si>
  <si>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</si>
  <si>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</si>
  <si>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</si>
  <si>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</si>
  <si>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</si>
  <si>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</si>
  <si>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</si>
  <si>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</si>
  <si>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</si>
  <si>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</si>
  <si>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</si>
  <si>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</si>
  <si>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</si>
  <si>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2.2.</t>
  </si>
  <si>
    <t>ТЕХНИЧЕСКОЕ ОБСЛУЖИВАНИЕ СТОРОННИМИ ОРГАНИЗАЦИЯМИ</t>
  </si>
  <si>
    <t>2.2.1.</t>
  </si>
  <si>
    <t>2.2.2.</t>
  </si>
  <si>
    <t>2.2.3.</t>
  </si>
  <si>
    <t>2.2.4.</t>
  </si>
  <si>
    <t>2.2.5.</t>
  </si>
  <si>
    <t>2.2.6.</t>
  </si>
  <si>
    <t>ИТОГО ДОХОДЫ</t>
  </si>
  <si>
    <t>канцелярские и почтовые расходы;</t>
  </si>
  <si>
    <t>обучение обслуживающего персонала (повышение квалификации, приобретение нормативно-правовых документов и специальной литературы);</t>
  </si>
  <si>
    <t>оплата консультационных услуг, в т.ч. расходов на юридическое обслуживание при решении споров с неплательщиками;</t>
  </si>
  <si>
    <t>оплата услуг банка;</t>
  </si>
  <si>
    <t>расходы на проведение общих собраний;</t>
  </si>
  <si>
    <t>расходы по страхованию имущества;</t>
  </si>
  <si>
    <t xml:space="preserve">ТО ЛИФТЫ , обслуживание и эксплуатация лифтов </t>
  </si>
  <si>
    <t>ТО Электросеть</t>
  </si>
  <si>
    <t>ТО теплосеть</t>
  </si>
  <si>
    <t>ТО водоканал</t>
  </si>
  <si>
    <t>Благоустройство территории , ландшафтные работы</t>
  </si>
  <si>
    <t>представительские расходы;</t>
  </si>
  <si>
    <t xml:space="preserve"> Ремонт жилищного фонда: </t>
  </si>
  <si>
    <t>3.1.</t>
  </si>
  <si>
    <t>3.2.</t>
  </si>
  <si>
    <t>4.1.</t>
  </si>
  <si>
    <t>4.2.</t>
  </si>
  <si>
    <t>4.3.</t>
  </si>
  <si>
    <t>оплата тарифа ТО</t>
  </si>
  <si>
    <t>Прочие расходы:</t>
  </si>
  <si>
    <t>Сопровождение бухгалтерское</t>
  </si>
  <si>
    <t xml:space="preserve">Уборка помещений общего пользования </t>
  </si>
  <si>
    <t>Уборка придомовой территории</t>
  </si>
  <si>
    <t>6.</t>
  </si>
  <si>
    <t>8.1.</t>
  </si>
  <si>
    <t>8.1.1.</t>
  </si>
  <si>
    <t>8.1.2.</t>
  </si>
  <si>
    <t>9.1.1.</t>
  </si>
  <si>
    <t>9.1.2.</t>
  </si>
  <si>
    <t>9.1.3.</t>
  </si>
  <si>
    <t>9.1.4.</t>
  </si>
  <si>
    <t>план</t>
  </si>
  <si>
    <t>Наименование затрат</t>
  </si>
  <si>
    <t>Реконструкция тротуаров (укладка брусчатки)</t>
  </si>
  <si>
    <t xml:space="preserve"> </t>
  </si>
  <si>
    <t>оплата телефона ТСЖ , интернет ТСЖ</t>
  </si>
  <si>
    <t>расходы на  хозяйственные нужды;содержание и ремонт ,отчисления в резерв на восстановление и замену основных средств;</t>
  </si>
  <si>
    <t>оргтехника, компьютеры, картриджи конторская мебель и пр.</t>
  </si>
  <si>
    <t>Услуги паспортного стола</t>
  </si>
  <si>
    <t xml:space="preserve">Проектирование и cтроительство Детского городка   (от 0 до 10 лет) </t>
  </si>
  <si>
    <t>текущий и капитальный ремонт инженерного оборудования</t>
  </si>
  <si>
    <t>непредвиденные расходы, оплата штрафов</t>
  </si>
  <si>
    <t xml:space="preserve">ТО слаботочные системы </t>
  </si>
  <si>
    <t xml:space="preserve">расходы на организацию и встречи Нового года </t>
  </si>
  <si>
    <t xml:space="preserve">Обязательные взносы </t>
  </si>
  <si>
    <t>5.</t>
  </si>
  <si>
    <t>Аварийно-диспетчерская служба</t>
  </si>
  <si>
    <t>Вывоз ТБО</t>
  </si>
  <si>
    <t>премиальный фонд</t>
  </si>
  <si>
    <t>транспортные расходы;</t>
  </si>
  <si>
    <t>4.5.</t>
  </si>
  <si>
    <t>4.4.</t>
  </si>
  <si>
    <t>Перечень работ производимых в период с января  по декабрь 2017 года из средств получаемых по статье "Обязательные взносы" в ТСЖ "Декабрь"</t>
  </si>
  <si>
    <t>7.</t>
  </si>
  <si>
    <t>БЮДЖЕТ ТСЖ "ДЕКАБРЬ" НА 2017 год</t>
  </si>
  <si>
    <t xml:space="preserve">Утверждено общим собранием членов ТСЖ "Декабрь"  </t>
  </si>
  <si>
    <t>Ведение данных Автоматизированных информационных систем</t>
  </si>
  <si>
    <t>2.2.7.</t>
  </si>
  <si>
    <t>Обслуживание грязезащитных ковриков</t>
  </si>
  <si>
    <t>Замена ламп освещения на светодиодные на лестничных маршах (3-6 подъзды)</t>
  </si>
  <si>
    <t>текущий ремонт строительных конструкций здания и подъездов дома</t>
  </si>
  <si>
    <r>
      <t xml:space="preserve">обязательные отчисления в резерв на ремонт жилищного фонда. </t>
    </r>
    <r>
      <rPr>
        <b/>
        <sz val="12"/>
        <color theme="1"/>
        <rFont val="Calibri"/>
        <family val="2"/>
        <charset val="204"/>
        <scheme val="minor"/>
      </rPr>
      <t>КАПРЕМОНТ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</si>
</sst>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р_."/>
    <numFmt numFmtId="165" formatCode="#,##0.00&quot;р.&quot;"/>
    <numFmt numFmtId="166" formatCode="#,##0.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164" fontId="0" fillId="0" borderId="0" xfId="0" applyNumberFormat="1"/>
    <xf numFmtId="0" fontId="4" fillId="0" borderId="0" xfId="0" applyFont="1"/>
    <xf numFmtId="164" fontId="0" fillId="0" borderId="1" xfId="0" applyNumberFormat="1" applyBorder="1"/>
    <xf numFmtId="164" fontId="5" fillId="0" borderId="2" xfId="0" applyNumberFormat="1" applyFont="1" applyBorder="1"/>
    <xf numFmtId="0" fontId="0" fillId="0" borderId="0" xfId="0" applyAlignment="1">
      <alignment horizontal="center"/>
    </xf>
    <xf numFmtId="164" fontId="0" fillId="0" borderId="4" xfId="0" applyNumberFormat="1" applyBorder="1"/>
    <xf numFmtId="0" fontId="0" fillId="0" borderId="1" xfId="0" applyBorder="1" applyAlignment="1">
      <alignment vertical="center" wrapText="1"/>
    </xf>
    <xf numFmtId="164" fontId="0" fillId="0" borderId="1" xfId="0" applyNumberForma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Border="1"/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5" xfId="0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17" fontId="2" fillId="0" borderId="9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164" fontId="2" fillId="0" borderId="11" xfId="0" applyNumberFormat="1" applyFont="1" applyBorder="1" applyAlignment="1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17" fontId="5" fillId="0" borderId="1" xfId="0" applyNumberFormat="1" applyFont="1" applyBorder="1" applyAlignment="1">
      <alignment horizontal="center"/>
    </xf>
    <xf numFmtId="17" fontId="5" fillId="0" borderId="1" xfId="0" applyNumberFormat="1" applyFont="1" applyBorder="1"/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 applyAlignment="1">
      <alignment wrapText="1"/>
    </xf>
    <xf numFmtId="164" fontId="9" fillId="0" borderId="5" xfId="0" applyNumberFormat="1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wrapText="1"/>
    </xf>
    <xf numFmtId="164" fontId="9" fillId="0" borderId="1" xfId="0" applyNumberFormat="1" applyFont="1" applyBorder="1"/>
    <xf numFmtId="14" fontId="9" fillId="0" borderId="1" xfId="0" applyNumberFormat="1" applyFont="1" applyBorder="1" applyAlignment="1">
      <alignment vertical="center"/>
    </xf>
    <xf numFmtId="14" fontId="9" fillId="0" borderId="0" xfId="0" applyNumberFormat="1" applyFont="1"/>
    <xf numFmtId="164" fontId="9" fillId="3" borderId="0" xfId="0" applyNumberFormat="1" applyFont="1" applyFill="1"/>
    <xf numFmtId="16" fontId="9" fillId="0" borderId="1" xfId="0" applyNumberFormat="1" applyFont="1" applyBorder="1"/>
    <xf numFmtId="0" fontId="9" fillId="0" borderId="1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164" fontId="9" fillId="0" borderId="0" xfId="0" applyNumberFormat="1" applyFont="1" applyBorder="1"/>
    <xf numFmtId="164" fontId="9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Fill="1" applyBorder="1" applyAlignment="1">
      <alignment wrapText="1"/>
    </xf>
    <xf numFmtId="0" fontId="9" fillId="0" borderId="1" xfId="0" applyNumberFormat="1" applyFont="1" applyBorder="1"/>
    <xf numFmtId="0" fontId="9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wrapText="1"/>
    </xf>
    <xf numFmtId="0" fontId="9" fillId="0" borderId="5" xfId="0" applyNumberFormat="1" applyFont="1" applyBorder="1"/>
    <xf numFmtId="0" fontId="9" fillId="0" borderId="5" xfId="0" applyNumberFormat="1" applyFont="1" applyFill="1" applyBorder="1"/>
    <xf numFmtId="0" fontId="9" fillId="0" borderId="6" xfId="0" applyNumberFormat="1" applyFont="1" applyFill="1" applyBorder="1"/>
    <xf numFmtId="0" fontId="9" fillId="0" borderId="19" xfId="0" applyNumberFormat="1" applyFont="1" applyBorder="1"/>
    <xf numFmtId="0" fontId="9" fillId="0" borderId="1" xfId="0" applyNumberFormat="1" applyFont="1" applyFill="1" applyBorder="1"/>
    <xf numFmtId="0" fontId="9" fillId="0" borderId="4" xfId="0" applyNumberFormat="1" applyFont="1" applyBorder="1"/>
    <xf numFmtId="0" fontId="9" fillId="0" borderId="20" xfId="0" applyNumberFormat="1" applyFont="1" applyBorder="1"/>
    <xf numFmtId="0" fontId="9" fillId="0" borderId="4" xfId="0" applyNumberFormat="1" applyFont="1" applyFill="1" applyBorder="1"/>
    <xf numFmtId="0" fontId="9" fillId="0" borderId="21" xfId="0" applyNumberFormat="1" applyFont="1" applyBorder="1"/>
    <xf numFmtId="0" fontId="5" fillId="0" borderId="11" xfId="0" applyNumberFormat="1" applyFont="1" applyBorder="1" applyAlignment="1"/>
    <xf numFmtId="0" fontId="5" fillId="0" borderId="18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65" fontId="3" fillId="0" borderId="0" xfId="0" applyNumberFormat="1" applyFont="1" applyAlignment="1">
      <alignment horizontal="center"/>
    </xf>
    <xf numFmtId="0" fontId="5" fillId="3" borderId="12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9"/>
  <sheetViews>
    <sheetView tabSelected="1" topLeftCell="A49" zoomScale="85" zoomScaleNormal="85" zoomScalePageLayoutView="85" workbookViewId="0">
      <selection activeCell="P4" sqref="P4"/>
    </sheetView>
  </sheetViews>
  <sheetFormatPr defaultColWidth="8.85546875" defaultRowHeight="15" x14ac:dyDescent="0.25"/>
  <cols>
    <col min="1" max="1" width="10.140625" bestFit="1" customWidth="1"/>
    <col min="2" max="2" width="57.42578125" style="1" customWidth="1"/>
    <col min="3" max="3" width="10.42578125" customWidth="1"/>
    <col min="4" max="4" width="11" customWidth="1"/>
    <col min="5" max="5" width="9.85546875" customWidth="1"/>
    <col min="6" max="14" width="9.7109375" customWidth="1"/>
    <col min="15" max="15" width="12.85546875" customWidth="1"/>
    <col min="16" max="16" width="22.140625" customWidth="1"/>
  </cols>
  <sheetData>
    <row r="1" spans="1:17" x14ac:dyDescent="0.25">
      <c r="L1" s="76" t="s">
        <v>102</v>
      </c>
      <c r="M1" s="76"/>
      <c r="N1" s="76"/>
      <c r="O1" s="76"/>
    </row>
    <row r="2" spans="1:17" x14ac:dyDescent="0.25">
      <c r="L2" s="76"/>
      <c r="M2" s="76"/>
      <c r="N2" s="76"/>
      <c r="O2" s="76"/>
    </row>
    <row r="3" spans="1:17" ht="30" customHeight="1" x14ac:dyDescent="0.25">
      <c r="L3" s="76"/>
      <c r="M3" s="76"/>
      <c r="N3" s="76"/>
      <c r="O3" s="76"/>
    </row>
    <row r="4" spans="1:17" ht="48" customHeight="1" x14ac:dyDescent="0.25">
      <c r="A4" s="78" t="s">
        <v>101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7" ht="19.5" customHeight="1" thickBot="1" x14ac:dyDescent="0.3">
      <c r="A5" s="23"/>
      <c r="B5" s="24"/>
      <c r="C5" s="25">
        <v>42736</v>
      </c>
      <c r="D5" s="25">
        <v>42767</v>
      </c>
      <c r="E5" s="25">
        <v>42795</v>
      </c>
      <c r="F5" s="25">
        <v>42826</v>
      </c>
      <c r="G5" s="25">
        <v>42856</v>
      </c>
      <c r="H5" s="25">
        <v>42887</v>
      </c>
      <c r="I5" s="25">
        <v>42917</v>
      </c>
      <c r="J5" s="25">
        <v>42948</v>
      </c>
      <c r="K5" s="25">
        <v>42979</v>
      </c>
      <c r="L5" s="25">
        <v>43009</v>
      </c>
      <c r="M5" s="25">
        <v>43040</v>
      </c>
      <c r="N5" s="25">
        <v>43070</v>
      </c>
      <c r="O5" s="26" t="s">
        <v>20</v>
      </c>
      <c r="Q5" s="2"/>
    </row>
    <row r="6" spans="1:17" ht="18.75" customHeight="1" x14ac:dyDescent="0.25">
      <c r="A6" s="27" t="s">
        <v>10</v>
      </c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7" ht="16.5" thickBot="1" x14ac:dyDescent="0.3">
      <c r="A7" s="27" t="s">
        <v>7</v>
      </c>
      <c r="B7" s="86" t="s">
        <v>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1:17" ht="15.75" x14ac:dyDescent="0.25">
      <c r="A8" s="28" t="s">
        <v>8</v>
      </c>
      <c r="B8" s="29" t="s">
        <v>5</v>
      </c>
      <c r="C8" s="30">
        <v>40000</v>
      </c>
      <c r="D8" s="30">
        <v>40000</v>
      </c>
      <c r="E8" s="30">
        <v>40000</v>
      </c>
      <c r="F8" s="30">
        <v>40000</v>
      </c>
      <c r="G8" s="30">
        <v>40000</v>
      </c>
      <c r="H8" s="30">
        <v>40000</v>
      </c>
      <c r="I8" s="30">
        <v>40000</v>
      </c>
      <c r="J8" s="30">
        <v>40000</v>
      </c>
      <c r="K8" s="30">
        <v>40000</v>
      </c>
      <c r="L8" s="30">
        <v>40000</v>
      </c>
      <c r="M8" s="30">
        <v>40000</v>
      </c>
      <c r="N8" s="30">
        <v>40000</v>
      </c>
      <c r="O8" s="30">
        <f>SUM(C8:N8)</f>
        <v>480000</v>
      </c>
    </row>
    <row r="9" spans="1:17" ht="15.75" x14ac:dyDescent="0.25">
      <c r="A9" s="31" t="s">
        <v>9</v>
      </c>
      <c r="B9" s="32" t="s">
        <v>16</v>
      </c>
      <c r="C9" s="33">
        <v>30000</v>
      </c>
      <c r="D9" s="33">
        <v>30000</v>
      </c>
      <c r="E9" s="33">
        <v>30000</v>
      </c>
      <c r="F9" s="33">
        <v>30000</v>
      </c>
      <c r="G9" s="33">
        <v>30000</v>
      </c>
      <c r="H9" s="33">
        <v>30000</v>
      </c>
      <c r="I9" s="33">
        <v>30000</v>
      </c>
      <c r="J9" s="33">
        <v>30000</v>
      </c>
      <c r="K9" s="33">
        <v>30000</v>
      </c>
      <c r="L9" s="33">
        <v>30000</v>
      </c>
      <c r="M9" s="33">
        <v>30000</v>
      </c>
      <c r="N9" s="33">
        <v>30000</v>
      </c>
      <c r="O9" s="33">
        <f t="shared" ref="O9:O39" si="0">SUM(C9:N9)</f>
        <v>360000</v>
      </c>
    </row>
    <row r="10" spans="1:17" ht="30" customHeight="1" x14ac:dyDescent="0.25">
      <c r="A10" s="23" t="s">
        <v>19</v>
      </c>
      <c r="B10" s="89" t="s">
        <v>15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1:17" ht="15.75" x14ac:dyDescent="0.25">
      <c r="A11" s="28" t="s">
        <v>23</v>
      </c>
      <c r="B11" s="32" t="s">
        <v>67</v>
      </c>
      <c r="C11" s="55">
        <v>35000</v>
      </c>
      <c r="D11" s="55">
        <v>35000</v>
      </c>
      <c r="E11" s="55">
        <v>35000</v>
      </c>
      <c r="F11" s="55">
        <v>35000</v>
      </c>
      <c r="G11" s="55">
        <v>35000</v>
      </c>
      <c r="H11" s="55">
        <v>35000</v>
      </c>
      <c r="I11" s="55">
        <v>35000</v>
      </c>
      <c r="J11" s="55">
        <v>35000</v>
      </c>
      <c r="K11" s="55">
        <v>35000</v>
      </c>
      <c r="L11" s="55">
        <v>35000</v>
      </c>
      <c r="M11" s="55">
        <v>35000</v>
      </c>
      <c r="N11" s="55">
        <v>35000</v>
      </c>
      <c r="O11" s="55">
        <f t="shared" ref="O11:O17" si="1">SUM(C11:N11)</f>
        <v>420000</v>
      </c>
    </row>
    <row r="12" spans="1:17" ht="15.75" x14ac:dyDescent="0.25">
      <c r="A12" s="34" t="s">
        <v>24</v>
      </c>
      <c r="B12" s="32" t="s">
        <v>50</v>
      </c>
      <c r="C12" s="55">
        <v>4000</v>
      </c>
      <c r="D12" s="55">
        <v>4000</v>
      </c>
      <c r="E12" s="55">
        <v>4000</v>
      </c>
      <c r="F12" s="55">
        <v>4000</v>
      </c>
      <c r="G12" s="55">
        <v>4000</v>
      </c>
      <c r="H12" s="55">
        <v>4000</v>
      </c>
      <c r="I12" s="55">
        <v>4000</v>
      </c>
      <c r="J12" s="55">
        <v>4000</v>
      </c>
      <c r="K12" s="55">
        <v>4000</v>
      </c>
      <c r="L12" s="55">
        <v>4000</v>
      </c>
      <c r="M12" s="55">
        <v>4000</v>
      </c>
      <c r="N12" s="55">
        <v>4000</v>
      </c>
      <c r="O12" s="55">
        <f t="shared" si="1"/>
        <v>48000</v>
      </c>
    </row>
    <row r="13" spans="1:17" ht="15.75" x14ac:dyDescent="0.25">
      <c r="A13" s="34" t="s">
        <v>25</v>
      </c>
      <c r="B13" s="32" t="s">
        <v>96</v>
      </c>
      <c r="C13" s="55">
        <v>3000</v>
      </c>
      <c r="D13" s="55">
        <v>3000</v>
      </c>
      <c r="E13" s="55">
        <v>3000</v>
      </c>
      <c r="F13" s="55">
        <v>3000</v>
      </c>
      <c r="G13" s="55">
        <v>3000</v>
      </c>
      <c r="H13" s="55">
        <v>3000</v>
      </c>
      <c r="I13" s="55">
        <v>3000</v>
      </c>
      <c r="J13" s="55">
        <v>3000</v>
      </c>
      <c r="K13" s="55">
        <v>3000</v>
      </c>
      <c r="L13" s="55">
        <v>3000</v>
      </c>
      <c r="M13" s="55">
        <v>3000</v>
      </c>
      <c r="N13" s="55">
        <v>3000</v>
      </c>
      <c r="O13" s="55">
        <f t="shared" si="1"/>
        <v>36000</v>
      </c>
    </row>
    <row r="14" spans="1:17" ht="15.75" x14ac:dyDescent="0.25">
      <c r="A14" s="34" t="s">
        <v>26</v>
      </c>
      <c r="B14" s="32" t="s">
        <v>51</v>
      </c>
      <c r="C14" s="55">
        <v>0</v>
      </c>
      <c r="D14" s="55">
        <v>0</v>
      </c>
      <c r="E14" s="55">
        <v>10000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10000</v>
      </c>
      <c r="N14" s="55">
        <v>0</v>
      </c>
      <c r="O14" s="55">
        <f t="shared" si="1"/>
        <v>20000</v>
      </c>
    </row>
    <row r="15" spans="1:17" ht="15.75" x14ac:dyDescent="0.25">
      <c r="A15" s="34" t="s">
        <v>27</v>
      </c>
      <c r="B15" s="32" t="s">
        <v>52</v>
      </c>
      <c r="C15" s="55">
        <v>40000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15000</v>
      </c>
      <c r="M15" s="55">
        <v>0</v>
      </c>
      <c r="N15" s="55">
        <v>0</v>
      </c>
      <c r="O15" s="55">
        <f t="shared" si="1"/>
        <v>55000</v>
      </c>
    </row>
    <row r="16" spans="1:17" ht="15.75" x14ac:dyDescent="0.25">
      <c r="A16" s="34" t="s">
        <v>28</v>
      </c>
      <c r="B16" s="32" t="s">
        <v>68</v>
      </c>
      <c r="C16" s="55">
        <v>32000</v>
      </c>
      <c r="D16" s="55">
        <v>32000</v>
      </c>
      <c r="E16" s="55">
        <v>32000</v>
      </c>
      <c r="F16" s="55">
        <v>32000</v>
      </c>
      <c r="G16" s="55">
        <v>32000</v>
      </c>
      <c r="H16" s="55">
        <v>32000</v>
      </c>
      <c r="I16" s="55">
        <v>32000</v>
      </c>
      <c r="J16" s="55">
        <v>32000</v>
      </c>
      <c r="K16" s="55">
        <v>32000</v>
      </c>
      <c r="L16" s="55">
        <v>32000</v>
      </c>
      <c r="M16" s="55">
        <v>32000</v>
      </c>
      <c r="N16" s="55">
        <v>32000</v>
      </c>
      <c r="O16" s="55">
        <f t="shared" si="1"/>
        <v>384000</v>
      </c>
    </row>
    <row r="17" spans="1:15" ht="15.75" x14ac:dyDescent="0.25">
      <c r="A17" s="34" t="s">
        <v>29</v>
      </c>
      <c r="B17" s="32" t="s">
        <v>69</v>
      </c>
      <c r="C17" s="55">
        <v>25000</v>
      </c>
      <c r="D17" s="55">
        <v>25000</v>
      </c>
      <c r="E17" s="55">
        <v>25000</v>
      </c>
      <c r="F17" s="55">
        <v>25000</v>
      </c>
      <c r="G17" s="55">
        <v>25000</v>
      </c>
      <c r="H17" s="55">
        <v>25000</v>
      </c>
      <c r="I17" s="55">
        <v>25000</v>
      </c>
      <c r="J17" s="55">
        <v>25000</v>
      </c>
      <c r="K17" s="55">
        <v>25000</v>
      </c>
      <c r="L17" s="55">
        <v>25000</v>
      </c>
      <c r="M17" s="55">
        <v>25000</v>
      </c>
      <c r="N17" s="55">
        <v>25000</v>
      </c>
      <c r="O17" s="55">
        <f t="shared" si="1"/>
        <v>300000</v>
      </c>
    </row>
    <row r="18" spans="1:15" ht="51" customHeight="1" x14ac:dyDescent="0.25">
      <c r="A18" s="34" t="s">
        <v>30</v>
      </c>
      <c r="B18" s="32" t="s">
        <v>83</v>
      </c>
      <c r="C18" s="55">
        <v>10000</v>
      </c>
      <c r="D18" s="55">
        <v>10000</v>
      </c>
      <c r="E18" s="55">
        <v>10000</v>
      </c>
      <c r="F18" s="55">
        <v>10000</v>
      </c>
      <c r="G18" s="55">
        <v>10000</v>
      </c>
      <c r="H18" s="55">
        <v>10000</v>
      </c>
      <c r="I18" s="55">
        <v>10000</v>
      </c>
      <c r="J18" s="55">
        <v>10000</v>
      </c>
      <c r="K18" s="55">
        <v>10000</v>
      </c>
      <c r="L18" s="55">
        <v>10000</v>
      </c>
      <c r="M18" s="55">
        <v>10000</v>
      </c>
      <c r="N18" s="55">
        <v>10000</v>
      </c>
      <c r="O18" s="55">
        <f t="shared" si="0"/>
        <v>120000</v>
      </c>
    </row>
    <row r="19" spans="1:15" ht="19.5" customHeight="1" x14ac:dyDescent="0.25">
      <c r="A19" s="34" t="s">
        <v>31</v>
      </c>
      <c r="B19" s="32" t="s">
        <v>82</v>
      </c>
      <c r="C19" s="55">
        <v>3000</v>
      </c>
      <c r="D19" s="55">
        <v>3000</v>
      </c>
      <c r="E19" s="55">
        <v>3000</v>
      </c>
      <c r="F19" s="55">
        <v>3000</v>
      </c>
      <c r="G19" s="55">
        <v>3000</v>
      </c>
      <c r="H19" s="55">
        <v>3000</v>
      </c>
      <c r="I19" s="55">
        <v>3000</v>
      </c>
      <c r="J19" s="55">
        <v>3000</v>
      </c>
      <c r="K19" s="55">
        <v>3000</v>
      </c>
      <c r="L19" s="55">
        <v>3000</v>
      </c>
      <c r="M19" s="55">
        <v>3000</v>
      </c>
      <c r="N19" s="55">
        <v>3000</v>
      </c>
      <c r="O19" s="55">
        <f t="shared" si="0"/>
        <v>36000</v>
      </c>
    </row>
    <row r="20" spans="1:15" ht="16.5" customHeight="1" x14ac:dyDescent="0.25">
      <c r="A20" s="34" t="s">
        <v>32</v>
      </c>
      <c r="B20" s="32" t="s">
        <v>47</v>
      </c>
      <c r="C20" s="55">
        <v>3000</v>
      </c>
      <c r="D20" s="55">
        <v>3000</v>
      </c>
      <c r="E20" s="55">
        <v>5000</v>
      </c>
      <c r="F20" s="55">
        <v>3000</v>
      </c>
      <c r="G20" s="55">
        <v>3000</v>
      </c>
      <c r="H20" s="55">
        <v>3000</v>
      </c>
      <c r="I20" s="55">
        <v>5000</v>
      </c>
      <c r="J20" s="55">
        <v>3000</v>
      </c>
      <c r="K20" s="55">
        <v>3000</v>
      </c>
      <c r="L20" s="55">
        <v>5000</v>
      </c>
      <c r="M20" s="55">
        <v>3000</v>
      </c>
      <c r="N20" s="55">
        <v>3000</v>
      </c>
      <c r="O20" s="55">
        <f t="shared" si="0"/>
        <v>42000</v>
      </c>
    </row>
    <row r="21" spans="1:15" ht="47.25" x14ac:dyDescent="0.25">
      <c r="A21" s="34" t="s">
        <v>33</v>
      </c>
      <c r="B21" s="32" t="s">
        <v>48</v>
      </c>
      <c r="C21" s="55">
        <v>0</v>
      </c>
      <c r="D21" s="55">
        <v>0</v>
      </c>
      <c r="E21" s="55">
        <v>5000</v>
      </c>
      <c r="F21" s="55">
        <v>0</v>
      </c>
      <c r="G21" s="55">
        <v>0</v>
      </c>
      <c r="H21" s="55">
        <v>5000</v>
      </c>
      <c r="I21" s="55">
        <v>0</v>
      </c>
      <c r="J21" s="55">
        <v>0</v>
      </c>
      <c r="K21" s="55">
        <v>5000</v>
      </c>
      <c r="L21" s="55">
        <v>0</v>
      </c>
      <c r="M21" s="55">
        <v>0</v>
      </c>
      <c r="N21" s="55">
        <v>5000</v>
      </c>
      <c r="O21" s="55">
        <f t="shared" si="0"/>
        <v>20000</v>
      </c>
    </row>
    <row r="22" spans="1:15" ht="13.5" customHeight="1" x14ac:dyDescent="0.25">
      <c r="A22" s="34" t="s">
        <v>34</v>
      </c>
      <c r="B22" s="32" t="s">
        <v>84</v>
      </c>
      <c r="C22" s="55">
        <v>0</v>
      </c>
      <c r="D22" s="55">
        <v>0</v>
      </c>
      <c r="E22" s="55">
        <v>0</v>
      </c>
      <c r="F22" s="55">
        <v>0</v>
      </c>
      <c r="G22" s="55">
        <v>10000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10000</v>
      </c>
      <c r="O22" s="55">
        <f t="shared" si="0"/>
        <v>20000</v>
      </c>
    </row>
    <row r="23" spans="1:15" ht="47.25" x14ac:dyDescent="0.25">
      <c r="A23" s="34" t="s">
        <v>35</v>
      </c>
      <c r="B23" s="32" t="s">
        <v>49</v>
      </c>
      <c r="C23" s="55">
        <v>15000</v>
      </c>
      <c r="D23" s="55">
        <v>15000</v>
      </c>
      <c r="E23" s="55">
        <v>15000</v>
      </c>
      <c r="F23" s="55">
        <v>15000</v>
      </c>
      <c r="G23" s="55">
        <v>15000</v>
      </c>
      <c r="H23" s="55">
        <v>15000</v>
      </c>
      <c r="I23" s="55">
        <v>15000</v>
      </c>
      <c r="J23" s="55">
        <v>15000</v>
      </c>
      <c r="K23" s="55">
        <v>15000</v>
      </c>
      <c r="L23" s="55">
        <v>15000</v>
      </c>
      <c r="M23" s="55">
        <v>15000</v>
      </c>
      <c r="N23" s="55">
        <v>15000</v>
      </c>
      <c r="O23" s="55">
        <f t="shared" si="0"/>
        <v>180000</v>
      </c>
    </row>
    <row r="24" spans="1:15" ht="15.75" x14ac:dyDescent="0.25">
      <c r="A24" s="34" t="s">
        <v>36</v>
      </c>
      <c r="B24" s="32" t="s">
        <v>85</v>
      </c>
      <c r="C24" s="55">
        <v>11500</v>
      </c>
      <c r="D24" s="55">
        <v>11500</v>
      </c>
      <c r="E24" s="55">
        <v>11500</v>
      </c>
      <c r="F24" s="55">
        <v>11500</v>
      </c>
      <c r="G24" s="55">
        <v>11500</v>
      </c>
      <c r="H24" s="55">
        <v>11500</v>
      </c>
      <c r="I24" s="55">
        <v>11500</v>
      </c>
      <c r="J24" s="55">
        <v>11500</v>
      </c>
      <c r="K24" s="55">
        <v>11500</v>
      </c>
      <c r="L24" s="55">
        <v>11500</v>
      </c>
      <c r="M24" s="55">
        <v>11500</v>
      </c>
      <c r="N24" s="55">
        <v>11500</v>
      </c>
      <c r="O24" s="55">
        <f t="shared" si="0"/>
        <v>138000</v>
      </c>
    </row>
    <row r="25" spans="1:15" ht="23.25" customHeight="1" x14ac:dyDescent="0.25">
      <c r="A25" s="34" t="s">
        <v>37</v>
      </c>
      <c r="B25" s="32" t="s">
        <v>90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64000</v>
      </c>
      <c r="O25" s="55">
        <f t="shared" si="0"/>
        <v>64000</v>
      </c>
    </row>
    <row r="26" spans="1:15" ht="33" customHeight="1" x14ac:dyDescent="0.25">
      <c r="A26" s="35" t="s">
        <v>38</v>
      </c>
      <c r="B26" s="89" t="s">
        <v>39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1:15" ht="15.75" x14ac:dyDescent="0.25">
      <c r="A27" s="31" t="s">
        <v>40</v>
      </c>
      <c r="B27" s="32" t="s">
        <v>53</v>
      </c>
      <c r="C27" s="33">
        <v>65000</v>
      </c>
      <c r="D27" s="33">
        <v>65000</v>
      </c>
      <c r="E27" s="33">
        <v>65000</v>
      </c>
      <c r="F27" s="33">
        <v>65000</v>
      </c>
      <c r="G27" s="33">
        <v>65000</v>
      </c>
      <c r="H27" s="33">
        <v>65000</v>
      </c>
      <c r="I27" s="33">
        <v>65000</v>
      </c>
      <c r="J27" s="33">
        <v>65000</v>
      </c>
      <c r="K27" s="33">
        <v>65000</v>
      </c>
      <c r="L27" s="47">
        <v>145000</v>
      </c>
      <c r="M27" s="33">
        <v>65000</v>
      </c>
      <c r="N27" s="33">
        <v>65000</v>
      </c>
      <c r="O27" s="33">
        <f t="shared" si="0"/>
        <v>860000</v>
      </c>
    </row>
    <row r="28" spans="1:15" ht="15.75" x14ac:dyDescent="0.25">
      <c r="A28" s="31" t="s">
        <v>41</v>
      </c>
      <c r="B28" s="32" t="s">
        <v>54</v>
      </c>
      <c r="C28" s="33">
        <v>10000</v>
      </c>
      <c r="D28" s="33">
        <v>10000</v>
      </c>
      <c r="E28" s="33">
        <v>10000</v>
      </c>
      <c r="F28" s="33">
        <v>10000</v>
      </c>
      <c r="G28" s="33">
        <v>10000</v>
      </c>
      <c r="H28" s="33">
        <v>10000</v>
      </c>
      <c r="I28" s="33">
        <v>10000</v>
      </c>
      <c r="J28" s="33">
        <v>10000</v>
      </c>
      <c r="K28" s="33">
        <v>10000</v>
      </c>
      <c r="L28" s="33">
        <v>10000</v>
      </c>
      <c r="M28" s="33">
        <v>10000</v>
      </c>
      <c r="N28" s="33">
        <v>10000</v>
      </c>
      <c r="O28" s="33">
        <f t="shared" si="0"/>
        <v>120000</v>
      </c>
    </row>
    <row r="29" spans="1:15" ht="15.75" x14ac:dyDescent="0.25">
      <c r="A29" s="31" t="s">
        <v>42</v>
      </c>
      <c r="B29" s="32" t="s">
        <v>55</v>
      </c>
      <c r="C29" s="33">
        <v>10000</v>
      </c>
      <c r="D29" s="33">
        <v>10000</v>
      </c>
      <c r="E29" s="33">
        <v>10000</v>
      </c>
      <c r="F29" s="33">
        <v>10000</v>
      </c>
      <c r="G29" s="33">
        <v>10000</v>
      </c>
      <c r="H29" s="33">
        <v>50000</v>
      </c>
      <c r="I29" s="33">
        <v>50000</v>
      </c>
      <c r="J29" s="33">
        <v>10000</v>
      </c>
      <c r="K29" s="33">
        <v>10000</v>
      </c>
      <c r="L29" s="33">
        <v>30000</v>
      </c>
      <c r="M29" s="33">
        <v>10000</v>
      </c>
      <c r="N29" s="33">
        <v>10000</v>
      </c>
      <c r="O29" s="33">
        <f t="shared" si="0"/>
        <v>220000</v>
      </c>
    </row>
    <row r="30" spans="1:15" ht="15.75" x14ac:dyDescent="0.25">
      <c r="A30" s="31" t="s">
        <v>43</v>
      </c>
      <c r="B30" s="32" t="s">
        <v>56</v>
      </c>
      <c r="C30" s="33">
        <v>10000</v>
      </c>
      <c r="D30" s="33">
        <v>10000</v>
      </c>
      <c r="E30" s="33">
        <v>10000</v>
      </c>
      <c r="F30" s="33">
        <v>10000</v>
      </c>
      <c r="G30" s="33">
        <v>10000</v>
      </c>
      <c r="H30" s="33">
        <v>10000</v>
      </c>
      <c r="I30" s="33">
        <v>10000</v>
      </c>
      <c r="J30" s="33">
        <v>10000</v>
      </c>
      <c r="K30" s="33">
        <v>10000</v>
      </c>
      <c r="L30" s="33">
        <v>10000</v>
      </c>
      <c r="M30" s="33">
        <v>10000</v>
      </c>
      <c r="N30" s="33">
        <v>10000</v>
      </c>
      <c r="O30" s="33">
        <f t="shared" si="0"/>
        <v>120000</v>
      </c>
    </row>
    <row r="31" spans="1:15" ht="15.75" x14ac:dyDescent="0.25">
      <c r="A31" s="31" t="s">
        <v>44</v>
      </c>
      <c r="B31" s="32" t="s">
        <v>89</v>
      </c>
      <c r="C31" s="33">
        <v>0</v>
      </c>
      <c r="D31" s="33">
        <v>0</v>
      </c>
      <c r="E31" s="33">
        <v>0</v>
      </c>
      <c r="F31" s="33">
        <v>0</v>
      </c>
      <c r="G31" s="33">
        <v>10000</v>
      </c>
      <c r="H31" s="33">
        <v>10000</v>
      </c>
      <c r="I31" s="33">
        <v>0</v>
      </c>
      <c r="J31" s="33">
        <v>10000</v>
      </c>
      <c r="K31" s="33">
        <v>0</v>
      </c>
      <c r="L31" s="33">
        <v>10000</v>
      </c>
      <c r="M31" s="33">
        <v>0</v>
      </c>
      <c r="N31" s="33">
        <v>0</v>
      </c>
      <c r="O31" s="33">
        <f t="shared" si="0"/>
        <v>40000</v>
      </c>
    </row>
    <row r="32" spans="1:15" ht="15.75" customHeight="1" x14ac:dyDescent="0.25">
      <c r="A32" s="31" t="s">
        <v>45</v>
      </c>
      <c r="B32" s="32" t="s">
        <v>57</v>
      </c>
      <c r="C32" s="33">
        <v>0</v>
      </c>
      <c r="D32" s="33">
        <v>0</v>
      </c>
      <c r="E32" s="33">
        <v>0</v>
      </c>
      <c r="F32" s="33">
        <v>20000</v>
      </c>
      <c r="G32" s="33">
        <v>10000</v>
      </c>
      <c r="H32" s="33">
        <v>10000</v>
      </c>
      <c r="I32" s="33">
        <v>10000</v>
      </c>
      <c r="J32" s="33">
        <v>10000</v>
      </c>
      <c r="K32" s="33">
        <v>20000</v>
      </c>
      <c r="L32" s="33">
        <v>0</v>
      </c>
      <c r="M32" s="33">
        <v>0</v>
      </c>
      <c r="N32" s="33">
        <v>0</v>
      </c>
      <c r="O32" s="33">
        <f t="shared" si="0"/>
        <v>80000</v>
      </c>
    </row>
    <row r="33" spans="1:29" ht="15.75" customHeight="1" x14ac:dyDescent="0.25">
      <c r="A33" s="31" t="s">
        <v>104</v>
      </c>
      <c r="B33" s="32" t="s">
        <v>105</v>
      </c>
      <c r="C33" s="33">
        <v>17000</v>
      </c>
      <c r="D33" s="33">
        <v>17000</v>
      </c>
      <c r="E33" s="33">
        <v>17000</v>
      </c>
      <c r="F33" s="33">
        <v>17000</v>
      </c>
      <c r="G33" s="33">
        <v>17000</v>
      </c>
      <c r="H33" s="33">
        <v>17000</v>
      </c>
      <c r="I33" s="33">
        <v>17000</v>
      </c>
      <c r="J33" s="33">
        <v>17000</v>
      </c>
      <c r="K33" s="33">
        <v>17000</v>
      </c>
      <c r="L33" s="33">
        <v>17000</v>
      </c>
      <c r="M33" s="33">
        <v>17000</v>
      </c>
      <c r="N33" s="33">
        <v>17000</v>
      </c>
      <c r="O33" s="33">
        <f t="shared" si="0"/>
        <v>204000</v>
      </c>
    </row>
    <row r="34" spans="1:29" ht="28.5" customHeight="1" x14ac:dyDescent="0.25">
      <c r="A34" s="23" t="s">
        <v>17</v>
      </c>
      <c r="B34" s="89" t="s">
        <v>59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36" t="s">
        <v>81</v>
      </c>
    </row>
    <row r="35" spans="1:29" ht="31.5" x14ac:dyDescent="0.25">
      <c r="A35" s="28" t="s">
        <v>60</v>
      </c>
      <c r="B35" s="32" t="s">
        <v>107</v>
      </c>
      <c r="C35" s="33">
        <v>35000</v>
      </c>
      <c r="D35" s="33">
        <v>35000</v>
      </c>
      <c r="E35" s="33">
        <v>35000</v>
      </c>
      <c r="F35" s="33">
        <v>35000</v>
      </c>
      <c r="G35" s="33">
        <v>35000</v>
      </c>
      <c r="H35" s="33">
        <v>35000</v>
      </c>
      <c r="I35" s="33">
        <v>35000</v>
      </c>
      <c r="J35" s="33">
        <v>35000</v>
      </c>
      <c r="K35" s="33">
        <v>35000</v>
      </c>
      <c r="L35" s="33">
        <v>25000</v>
      </c>
      <c r="M35" s="33">
        <v>35000</v>
      </c>
      <c r="N35" s="33">
        <v>35000</v>
      </c>
      <c r="O35" s="33">
        <f t="shared" si="0"/>
        <v>410000</v>
      </c>
    </row>
    <row r="36" spans="1:29" ht="31.5" x14ac:dyDescent="0.25">
      <c r="A36" s="28" t="s">
        <v>61</v>
      </c>
      <c r="B36" s="32" t="s">
        <v>87</v>
      </c>
      <c r="C36" s="33">
        <v>10000</v>
      </c>
      <c r="D36" s="33">
        <v>10000</v>
      </c>
      <c r="E36" s="33">
        <v>10000</v>
      </c>
      <c r="F36" s="33">
        <v>10000</v>
      </c>
      <c r="G36" s="33">
        <v>10000</v>
      </c>
      <c r="H36" s="33">
        <v>10000</v>
      </c>
      <c r="I36" s="33">
        <v>10000</v>
      </c>
      <c r="J36" s="33">
        <v>10000</v>
      </c>
      <c r="K36" s="33">
        <v>10000</v>
      </c>
      <c r="L36" s="33">
        <v>10000</v>
      </c>
      <c r="M36" s="33">
        <v>10000</v>
      </c>
      <c r="N36" s="33">
        <v>5000</v>
      </c>
      <c r="O36" s="33">
        <f t="shared" si="0"/>
        <v>115000</v>
      </c>
    </row>
    <row r="37" spans="1:29" ht="15.75" x14ac:dyDescent="0.25">
      <c r="A37" s="23" t="s">
        <v>18</v>
      </c>
      <c r="B37" s="89" t="s">
        <v>66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36" t="s">
        <v>81</v>
      </c>
    </row>
    <row r="38" spans="1:29" ht="15.75" x14ac:dyDescent="0.25">
      <c r="A38" s="28" t="s">
        <v>62</v>
      </c>
      <c r="B38" s="32" t="s">
        <v>95</v>
      </c>
      <c r="C38" s="33">
        <v>10000</v>
      </c>
      <c r="D38" s="33">
        <v>10000</v>
      </c>
      <c r="E38" s="33">
        <v>10000</v>
      </c>
      <c r="F38" s="33">
        <v>10000</v>
      </c>
      <c r="G38" s="33">
        <v>10000</v>
      </c>
      <c r="H38" s="33">
        <v>10000</v>
      </c>
      <c r="I38" s="33">
        <v>10000</v>
      </c>
      <c r="J38" s="33">
        <v>10000</v>
      </c>
      <c r="K38" s="33">
        <v>10000</v>
      </c>
      <c r="L38" s="33">
        <v>10000</v>
      </c>
      <c r="M38" s="33">
        <v>10000</v>
      </c>
      <c r="N38" s="33">
        <v>10000</v>
      </c>
      <c r="O38" s="33">
        <f t="shared" si="0"/>
        <v>120000</v>
      </c>
    </row>
    <row r="39" spans="1:29" ht="15.75" x14ac:dyDescent="0.25">
      <c r="A39" s="28" t="s">
        <v>63</v>
      </c>
      <c r="B39" s="32" t="s">
        <v>58</v>
      </c>
      <c r="C39" s="33">
        <v>5000</v>
      </c>
      <c r="D39" s="33">
        <v>5000</v>
      </c>
      <c r="E39" s="33">
        <v>5000</v>
      </c>
      <c r="F39" s="33">
        <v>5000</v>
      </c>
      <c r="G39" s="33">
        <v>5000</v>
      </c>
      <c r="H39" s="33">
        <v>5000</v>
      </c>
      <c r="I39" s="33">
        <v>5000</v>
      </c>
      <c r="J39" s="33">
        <v>5000</v>
      </c>
      <c r="K39" s="33">
        <v>5000</v>
      </c>
      <c r="L39" s="33">
        <v>5000</v>
      </c>
      <c r="M39" s="33">
        <v>5000</v>
      </c>
      <c r="N39" s="33">
        <v>25000</v>
      </c>
      <c r="O39" s="33">
        <f t="shared" si="0"/>
        <v>80000</v>
      </c>
    </row>
    <row r="40" spans="1:29" ht="15.75" x14ac:dyDescent="0.25">
      <c r="A40" s="28" t="s">
        <v>64</v>
      </c>
      <c r="B40" s="32" t="s">
        <v>88</v>
      </c>
      <c r="C40" s="33">
        <v>5000</v>
      </c>
      <c r="D40" s="33">
        <v>5000</v>
      </c>
      <c r="E40" s="33">
        <v>5000</v>
      </c>
      <c r="F40" s="33">
        <v>5000</v>
      </c>
      <c r="G40" s="33">
        <v>5000</v>
      </c>
      <c r="H40" s="33">
        <v>5000</v>
      </c>
      <c r="I40" s="33">
        <v>5000</v>
      </c>
      <c r="J40" s="33">
        <v>5000</v>
      </c>
      <c r="K40" s="33">
        <v>5000</v>
      </c>
      <c r="L40" s="33">
        <v>5000</v>
      </c>
      <c r="M40" s="33">
        <v>5000</v>
      </c>
      <c r="N40" s="33">
        <v>5000</v>
      </c>
      <c r="O40" s="33">
        <f>SUM(C40:N40)</f>
        <v>60000</v>
      </c>
    </row>
    <row r="41" spans="1:29" ht="15.75" x14ac:dyDescent="0.25">
      <c r="A41" s="37" t="s">
        <v>98</v>
      </c>
      <c r="B41" s="32" t="s">
        <v>93</v>
      </c>
      <c r="C41" s="33">
        <v>70000</v>
      </c>
      <c r="D41" s="33">
        <v>70000</v>
      </c>
      <c r="E41" s="33">
        <v>70000</v>
      </c>
      <c r="F41" s="33">
        <v>70000</v>
      </c>
      <c r="G41" s="33">
        <v>70000</v>
      </c>
      <c r="H41" s="33">
        <v>70000</v>
      </c>
      <c r="I41" s="33">
        <v>70000</v>
      </c>
      <c r="J41" s="33">
        <v>70000</v>
      </c>
      <c r="K41" s="33">
        <v>70000</v>
      </c>
      <c r="L41" s="33">
        <v>70000</v>
      </c>
      <c r="M41" s="33">
        <v>70000</v>
      </c>
      <c r="N41" s="33">
        <v>70000</v>
      </c>
      <c r="O41" s="33">
        <f t="shared" ref="O41:O42" si="2">SUM(C41:N41)</f>
        <v>840000</v>
      </c>
    </row>
    <row r="42" spans="1:29" ht="31.5" x14ac:dyDescent="0.25">
      <c r="A42" s="38" t="s">
        <v>97</v>
      </c>
      <c r="B42" s="32" t="s">
        <v>103</v>
      </c>
      <c r="C42" s="33">
        <v>2500</v>
      </c>
      <c r="D42" s="33">
        <v>2500</v>
      </c>
      <c r="E42" s="33">
        <v>2500</v>
      </c>
      <c r="F42" s="33">
        <v>2500</v>
      </c>
      <c r="G42" s="33">
        <v>2500</v>
      </c>
      <c r="H42" s="33">
        <v>2500</v>
      </c>
      <c r="I42" s="33">
        <v>2500</v>
      </c>
      <c r="J42" s="33">
        <v>2500</v>
      </c>
      <c r="K42" s="33">
        <v>2500</v>
      </c>
      <c r="L42" s="33">
        <v>2500</v>
      </c>
      <c r="M42" s="33">
        <v>2500</v>
      </c>
      <c r="N42" s="33">
        <v>2500</v>
      </c>
      <c r="O42" s="33">
        <f t="shared" si="2"/>
        <v>30000</v>
      </c>
    </row>
    <row r="43" spans="1:29" ht="16.5" thickBot="1" x14ac:dyDescent="0.3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29" ht="16.5" thickBot="1" x14ac:dyDescent="0.3">
      <c r="A44" s="23"/>
      <c r="B44" s="79" t="s">
        <v>22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6">
        <f>SUM(O8:O43)</f>
        <v>6022000</v>
      </c>
    </row>
    <row r="45" spans="1:29" ht="15.75" x14ac:dyDescent="0.25">
      <c r="A45" s="23"/>
      <c r="B45" s="2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 t="s">
        <v>81</v>
      </c>
      <c r="P45" s="3" t="s">
        <v>81</v>
      </c>
    </row>
    <row r="46" spans="1:29" ht="31.5" x14ac:dyDescent="0.25">
      <c r="A46" s="43" t="s">
        <v>92</v>
      </c>
      <c r="B46" s="73" t="s">
        <v>108</v>
      </c>
      <c r="C46" s="48">
        <f>14630*8.3</f>
        <v>121429.00000000001</v>
      </c>
      <c r="D46" s="48">
        <f t="shared" ref="D46:N46" si="3">14630*8.3</f>
        <v>121429.00000000001</v>
      </c>
      <c r="E46" s="48">
        <f t="shared" si="3"/>
        <v>121429.00000000001</v>
      </c>
      <c r="F46" s="48">
        <f t="shared" si="3"/>
        <v>121429.00000000001</v>
      </c>
      <c r="G46" s="48">
        <f t="shared" si="3"/>
        <v>121429.00000000001</v>
      </c>
      <c r="H46" s="48">
        <f t="shared" si="3"/>
        <v>121429.00000000001</v>
      </c>
      <c r="I46" s="48">
        <f t="shared" si="3"/>
        <v>121429.00000000001</v>
      </c>
      <c r="J46" s="48">
        <f t="shared" si="3"/>
        <v>121429.00000000001</v>
      </c>
      <c r="K46" s="48">
        <f t="shared" si="3"/>
        <v>121429.00000000001</v>
      </c>
      <c r="L46" s="48">
        <f t="shared" si="3"/>
        <v>121429.00000000001</v>
      </c>
      <c r="M46" s="48">
        <f t="shared" si="3"/>
        <v>121429.00000000001</v>
      </c>
      <c r="N46" s="48">
        <f t="shared" si="3"/>
        <v>121429.00000000001</v>
      </c>
      <c r="O46" s="48">
        <f t="shared" ref="O46" si="4">SUM(C46:N46)</f>
        <v>1457148.0000000002</v>
      </c>
    </row>
    <row r="47" spans="1:29" ht="15.75" x14ac:dyDescent="0.25">
      <c r="A47" s="43" t="s">
        <v>70</v>
      </c>
      <c r="B47" s="74" t="s">
        <v>91</v>
      </c>
      <c r="C47" s="48">
        <v>0</v>
      </c>
      <c r="D47" s="48">
        <v>0</v>
      </c>
      <c r="E47" s="48">
        <v>0</v>
      </c>
      <c r="F47" s="48">
        <v>0</v>
      </c>
      <c r="G47" s="48">
        <v>204000</v>
      </c>
      <c r="H47" s="48">
        <v>204000</v>
      </c>
      <c r="I47" s="48">
        <v>204000</v>
      </c>
      <c r="J47" s="48">
        <v>204000</v>
      </c>
      <c r="K47" s="48">
        <v>204000</v>
      </c>
      <c r="L47" s="48">
        <v>0</v>
      </c>
      <c r="M47" s="48">
        <v>0</v>
      </c>
      <c r="N47" s="48">
        <v>0</v>
      </c>
      <c r="O47" s="48">
        <f>SUM(C47:N47)</f>
        <v>1020000</v>
      </c>
      <c r="P47" s="1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.75" x14ac:dyDescent="0.25">
      <c r="A48" s="38" t="s">
        <v>100</v>
      </c>
      <c r="B48" s="74" t="s">
        <v>94</v>
      </c>
      <c r="C48" s="48">
        <v>59032</v>
      </c>
      <c r="D48" s="48">
        <v>59032</v>
      </c>
      <c r="E48" s="48">
        <v>59032</v>
      </c>
      <c r="F48" s="48">
        <v>59032</v>
      </c>
      <c r="G48" s="48">
        <v>59032</v>
      </c>
      <c r="H48" s="48">
        <v>59032</v>
      </c>
      <c r="I48" s="48">
        <v>59032</v>
      </c>
      <c r="J48" s="48">
        <v>59032</v>
      </c>
      <c r="K48" s="48">
        <v>59032</v>
      </c>
      <c r="L48" s="48">
        <v>59032</v>
      </c>
      <c r="M48" s="48">
        <v>59032</v>
      </c>
      <c r="N48" s="48">
        <v>59032</v>
      </c>
      <c r="O48" s="48">
        <f>SUM(C48:N48)</f>
        <v>708384</v>
      </c>
    </row>
    <row r="49" spans="1:15" ht="15.75" x14ac:dyDescent="0.25">
      <c r="A49" s="44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 ht="15.75" x14ac:dyDescent="0.25">
      <c r="A50" s="23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ht="19.5" customHeight="1" x14ac:dyDescent="0.25">
      <c r="A51" s="23"/>
      <c r="B51" s="90" t="s">
        <v>1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53" t="s">
        <v>81</v>
      </c>
    </row>
    <row r="52" spans="1:15" ht="15.75" x14ac:dyDescent="0.25">
      <c r="A52" s="28" t="s">
        <v>71</v>
      </c>
      <c r="B52" s="45" t="s">
        <v>65</v>
      </c>
      <c r="C52" s="54">
        <f>14630*29.28</f>
        <v>428366.4</v>
      </c>
      <c r="D52" s="54">
        <f t="shared" ref="D52:N52" si="5">14630*29.28</f>
        <v>428366.4</v>
      </c>
      <c r="E52" s="54">
        <f t="shared" si="5"/>
        <v>428366.4</v>
      </c>
      <c r="F52" s="54">
        <f t="shared" si="5"/>
        <v>428366.4</v>
      </c>
      <c r="G52" s="54">
        <f t="shared" si="5"/>
        <v>428366.4</v>
      </c>
      <c r="H52" s="54">
        <f t="shared" si="5"/>
        <v>428366.4</v>
      </c>
      <c r="I52" s="54">
        <f t="shared" si="5"/>
        <v>428366.4</v>
      </c>
      <c r="J52" s="54">
        <f t="shared" si="5"/>
        <v>428366.4</v>
      </c>
      <c r="K52" s="54">
        <f t="shared" si="5"/>
        <v>428366.4</v>
      </c>
      <c r="L52" s="54">
        <f t="shared" si="5"/>
        <v>428366.4</v>
      </c>
      <c r="M52" s="54">
        <f t="shared" si="5"/>
        <v>428366.4</v>
      </c>
      <c r="N52" s="54">
        <f t="shared" si="5"/>
        <v>428366.4</v>
      </c>
      <c r="O52" s="54">
        <f>SUM(C52:N52)</f>
        <v>5140396.8000000007</v>
      </c>
    </row>
    <row r="53" spans="1:15" ht="15.75" x14ac:dyDescent="0.25">
      <c r="A53" s="28" t="s">
        <v>72</v>
      </c>
      <c r="B53" s="45" t="s">
        <v>2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f t="shared" ref="O53:O59" si="6">SUM(C53:N53)</f>
        <v>0</v>
      </c>
    </row>
    <row r="54" spans="1:15" ht="15.75" x14ac:dyDescent="0.25">
      <c r="A54" s="28" t="s">
        <v>73</v>
      </c>
      <c r="B54" s="45" t="s">
        <v>3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f t="shared" si="6"/>
        <v>0</v>
      </c>
    </row>
    <row r="55" spans="1:15" ht="15.75" x14ac:dyDescent="0.25">
      <c r="A55" s="23"/>
      <c r="B55" s="91" t="s">
        <v>4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56" t="s">
        <v>81</v>
      </c>
    </row>
    <row r="56" spans="1:15" ht="15.75" x14ac:dyDescent="0.25">
      <c r="A56" s="28" t="s">
        <v>74</v>
      </c>
      <c r="B56" s="73" t="s">
        <v>11</v>
      </c>
      <c r="C56" s="55">
        <f>8000+5000+8000+8000</f>
        <v>29000</v>
      </c>
      <c r="D56" s="55">
        <f t="shared" ref="D56:N56" si="7">8000+5000+8000+8000</f>
        <v>29000</v>
      </c>
      <c r="E56" s="55">
        <f t="shared" si="7"/>
        <v>29000</v>
      </c>
      <c r="F56" s="55">
        <f t="shared" si="7"/>
        <v>29000</v>
      </c>
      <c r="G56" s="55">
        <f t="shared" si="7"/>
        <v>29000</v>
      </c>
      <c r="H56" s="55">
        <f t="shared" si="7"/>
        <v>29000</v>
      </c>
      <c r="I56" s="55">
        <f t="shared" si="7"/>
        <v>29000</v>
      </c>
      <c r="J56" s="55">
        <f t="shared" si="7"/>
        <v>29000</v>
      </c>
      <c r="K56" s="55">
        <f t="shared" si="7"/>
        <v>29000</v>
      </c>
      <c r="L56" s="55">
        <f t="shared" si="7"/>
        <v>29000</v>
      </c>
      <c r="M56" s="55">
        <f t="shared" si="7"/>
        <v>29000</v>
      </c>
      <c r="N56" s="55">
        <f t="shared" si="7"/>
        <v>29000</v>
      </c>
      <c r="O56" s="55">
        <f t="shared" si="6"/>
        <v>348000</v>
      </c>
    </row>
    <row r="57" spans="1:15" ht="15.75" customHeight="1" x14ac:dyDescent="0.25">
      <c r="A57" s="28" t="s">
        <v>75</v>
      </c>
      <c r="B57" s="73" t="s">
        <v>12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f t="shared" si="6"/>
        <v>0</v>
      </c>
    </row>
    <row r="58" spans="1:15" ht="15.75" x14ac:dyDescent="0.25">
      <c r="A58" s="28" t="s">
        <v>76</v>
      </c>
      <c r="B58" s="73" t="s">
        <v>13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f t="shared" si="6"/>
        <v>0</v>
      </c>
    </row>
    <row r="59" spans="1:15" ht="16.5" thickBot="1" x14ac:dyDescent="0.3">
      <c r="A59" s="28" t="s">
        <v>77</v>
      </c>
      <c r="B59" s="73" t="s">
        <v>14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7">
        <f t="shared" si="6"/>
        <v>0</v>
      </c>
    </row>
    <row r="60" spans="1:15" ht="16.5" thickBot="1" x14ac:dyDescent="0.3">
      <c r="A60" s="23"/>
      <c r="B60" s="80" t="s">
        <v>46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1"/>
      <c r="O60" s="6">
        <f>SUM(O52:O59)</f>
        <v>5488396.8000000007</v>
      </c>
    </row>
    <row r="62" spans="1:15" ht="28.5" x14ac:dyDescent="0.45">
      <c r="D62" s="4"/>
      <c r="E62" s="82" t="s">
        <v>81</v>
      </c>
      <c r="F62" s="82"/>
      <c r="G62" s="92" t="s">
        <v>21</v>
      </c>
      <c r="H62" s="92"/>
      <c r="I62" s="93">
        <f>O44/14750/12</f>
        <v>34.022598870056498</v>
      </c>
      <c r="J62" s="93"/>
      <c r="O62" s="3"/>
    </row>
    <row r="63" spans="1:15" ht="105" customHeight="1" x14ac:dyDescent="0.35">
      <c r="C63" s="4"/>
      <c r="D63" s="4"/>
      <c r="E63" s="77"/>
      <c r="F63" s="77"/>
    </row>
    <row r="64" spans="1:15" ht="63.75" customHeight="1" thickBot="1" x14ac:dyDescent="0.5">
      <c r="B64" s="75" t="s">
        <v>99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</row>
    <row r="65" spans="2:15" ht="16.5" thickBot="1" x14ac:dyDescent="0.3">
      <c r="B65" s="18" t="s">
        <v>79</v>
      </c>
      <c r="C65" s="19">
        <v>42736</v>
      </c>
      <c r="D65" s="19">
        <v>42767</v>
      </c>
      <c r="E65" s="19">
        <v>42795</v>
      </c>
      <c r="F65" s="19">
        <v>42826</v>
      </c>
      <c r="G65" s="19">
        <v>42856</v>
      </c>
      <c r="H65" s="19">
        <v>42887</v>
      </c>
      <c r="I65" s="19">
        <v>42917</v>
      </c>
      <c r="J65" s="19">
        <v>42948</v>
      </c>
      <c r="K65" s="19">
        <v>42979</v>
      </c>
      <c r="L65" s="19">
        <v>43009</v>
      </c>
      <c r="M65" s="19">
        <v>43040</v>
      </c>
      <c r="N65" s="19">
        <v>43070</v>
      </c>
      <c r="O65" s="58" t="s">
        <v>78</v>
      </c>
    </row>
    <row r="66" spans="2:15" ht="31.5" x14ac:dyDescent="0.25">
      <c r="B66" s="59" t="s">
        <v>106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30000</v>
      </c>
      <c r="L66" s="63">
        <v>30000</v>
      </c>
      <c r="M66" s="64">
        <v>30000</v>
      </c>
      <c r="N66" s="64">
        <v>30000</v>
      </c>
      <c r="O66" s="65">
        <f>SUM(C66:N66)</f>
        <v>120000</v>
      </c>
    </row>
    <row r="67" spans="2:15" ht="15.75" x14ac:dyDescent="0.25">
      <c r="B67" s="60" t="s">
        <v>80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66">
        <v>100000</v>
      </c>
      <c r="J67" s="66">
        <v>100000</v>
      </c>
      <c r="K67" s="66">
        <v>100000</v>
      </c>
      <c r="L67" s="66">
        <v>0</v>
      </c>
      <c r="M67" s="67">
        <v>0</v>
      </c>
      <c r="N67" s="67">
        <v>0</v>
      </c>
      <c r="O67" s="68">
        <f t="shared" ref="O67:O68" si="8">SUM(C67:N67)</f>
        <v>300000</v>
      </c>
    </row>
    <row r="68" spans="2:15" ht="32.25" thickBot="1" x14ac:dyDescent="0.3">
      <c r="B68" s="60" t="s">
        <v>86</v>
      </c>
      <c r="C68" s="46">
        <v>0</v>
      </c>
      <c r="D68" s="46">
        <v>0</v>
      </c>
      <c r="E68" s="66">
        <v>50000</v>
      </c>
      <c r="F68" s="66">
        <v>50000</v>
      </c>
      <c r="G68" s="66">
        <v>100000</v>
      </c>
      <c r="H68" s="66">
        <v>100000</v>
      </c>
      <c r="I68" s="66">
        <v>100000</v>
      </c>
      <c r="J68" s="66">
        <v>100000</v>
      </c>
      <c r="K68" s="66">
        <v>100000</v>
      </c>
      <c r="L68" s="66">
        <v>0</v>
      </c>
      <c r="M68" s="66">
        <v>0</v>
      </c>
      <c r="N68" s="69">
        <v>0</v>
      </c>
      <c r="O68" s="70">
        <f t="shared" si="8"/>
        <v>600000</v>
      </c>
    </row>
    <row r="69" spans="2:15" ht="16.5" thickBot="1" x14ac:dyDescent="0.3">
      <c r="B69" s="61"/>
      <c r="C69" s="71">
        <f t="shared" ref="C69:O69" si="9">SUM(C66:C68)</f>
        <v>0</v>
      </c>
      <c r="D69" s="71">
        <f t="shared" si="9"/>
        <v>0</v>
      </c>
      <c r="E69" s="71">
        <f t="shared" si="9"/>
        <v>50000</v>
      </c>
      <c r="F69" s="71">
        <f t="shared" si="9"/>
        <v>50000</v>
      </c>
      <c r="G69" s="71">
        <f t="shared" si="9"/>
        <v>100000</v>
      </c>
      <c r="H69" s="71">
        <f t="shared" si="9"/>
        <v>100000</v>
      </c>
      <c r="I69" s="71">
        <f t="shared" si="9"/>
        <v>200000</v>
      </c>
      <c r="J69" s="71">
        <f t="shared" si="9"/>
        <v>200000</v>
      </c>
      <c r="K69" s="71">
        <f t="shared" si="9"/>
        <v>230000</v>
      </c>
      <c r="L69" s="71">
        <f t="shared" si="9"/>
        <v>30000</v>
      </c>
      <c r="M69" s="71">
        <f t="shared" si="9"/>
        <v>30000</v>
      </c>
      <c r="N69" s="71">
        <f t="shared" si="9"/>
        <v>30000</v>
      </c>
      <c r="O69" s="72">
        <f t="shared" si="9"/>
        <v>1020000</v>
      </c>
    </row>
  </sheetData>
  <mergeCells count="17">
    <mergeCell ref="I62:J62"/>
    <mergeCell ref="B64:N64"/>
    <mergeCell ref="L1:O3"/>
    <mergeCell ref="E63:F63"/>
    <mergeCell ref="A4:O4"/>
    <mergeCell ref="B44:N44"/>
    <mergeCell ref="B60:N60"/>
    <mergeCell ref="E62:F62"/>
    <mergeCell ref="B6:O6"/>
    <mergeCell ref="B7:O7"/>
    <mergeCell ref="B10:O10"/>
    <mergeCell ref="B26:O26"/>
    <mergeCell ref="B34:N34"/>
    <mergeCell ref="B37:N37"/>
    <mergeCell ref="B51:N51"/>
    <mergeCell ref="B55:N55"/>
    <mergeCell ref="G62:H62"/>
  </mergeCells>
  <pageMargins left="0.25" right="0.25" top="0.75" bottom="0.75" header="0.3" footer="0.3"/>
  <pageSetup paperSize="9" scale="4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"/>
  <sheetViews>
    <sheetView zoomScale="140" zoomScaleNormal="140" zoomScalePageLayoutView="150" workbookViewId="0">
      <selection sqref="A1:N6"/>
    </sheetView>
  </sheetViews>
  <sheetFormatPr defaultColWidth="8.85546875" defaultRowHeight="15" x14ac:dyDescent="0.25"/>
  <cols>
    <col min="1" max="1" width="68" customWidth="1"/>
    <col min="2" max="2" width="7" customWidth="1"/>
    <col min="3" max="3" width="7.28515625" customWidth="1"/>
    <col min="4" max="4" width="8.5703125" customWidth="1"/>
    <col min="5" max="5" width="9.140625" customWidth="1"/>
    <col min="6" max="6" width="9.7109375" customWidth="1"/>
    <col min="7" max="8" width="10" customWidth="1"/>
    <col min="9" max="9" width="10.5703125" customWidth="1"/>
    <col min="10" max="10" width="9.85546875" customWidth="1"/>
    <col min="11" max="11" width="10" customWidth="1"/>
    <col min="12" max="13" width="9.140625" customWidth="1"/>
    <col min="14" max="14" width="11.7109375" customWidth="1"/>
    <col min="15" max="15" width="11.7109375" hidden="1" customWidth="1"/>
  </cols>
  <sheetData>
    <row r="1" spans="1:15" ht="81.75" customHeight="1" thickBot="1" x14ac:dyDescent="0.5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6.5" thickBot="1" x14ac:dyDescent="0.3">
      <c r="A2" s="18" t="s">
        <v>79</v>
      </c>
      <c r="B2" s="19">
        <v>42736</v>
      </c>
      <c r="C2" s="19">
        <v>42767</v>
      </c>
      <c r="D2" s="19">
        <v>42795</v>
      </c>
      <c r="E2" s="19">
        <v>42826</v>
      </c>
      <c r="F2" s="19">
        <v>42856</v>
      </c>
      <c r="G2" s="19">
        <v>42887</v>
      </c>
      <c r="H2" s="19">
        <v>42917</v>
      </c>
      <c r="I2" s="19">
        <v>42948</v>
      </c>
      <c r="J2" s="19">
        <v>42979</v>
      </c>
      <c r="K2" s="19">
        <v>43009</v>
      </c>
      <c r="L2" s="19">
        <v>43040</v>
      </c>
      <c r="M2" s="19">
        <v>43070</v>
      </c>
      <c r="N2" s="15" t="s">
        <v>78</v>
      </c>
      <c r="O2" s="7" t="s">
        <v>78</v>
      </c>
    </row>
    <row r="3" spans="1:15" ht="31.5" customHeight="1" x14ac:dyDescent="0.25">
      <c r="A3" s="17" t="s">
        <v>106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30000</v>
      </c>
      <c r="K3" s="12">
        <v>30000</v>
      </c>
      <c r="L3" s="13">
        <v>30000</v>
      </c>
      <c r="M3" s="13">
        <v>30000</v>
      </c>
      <c r="N3" s="14">
        <f>SUM(B3:M3)</f>
        <v>120000</v>
      </c>
      <c r="O3" s="3">
        <v>880600</v>
      </c>
    </row>
    <row r="4" spans="1:15" x14ac:dyDescent="0.25">
      <c r="A4" s="9" t="s">
        <v>80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0">
        <v>100000</v>
      </c>
      <c r="I4" s="10">
        <v>100000</v>
      </c>
      <c r="J4" s="10">
        <v>100000</v>
      </c>
      <c r="K4" s="10">
        <v>0</v>
      </c>
      <c r="L4" s="8">
        <v>0</v>
      </c>
      <c r="M4" s="8">
        <v>0</v>
      </c>
      <c r="N4" s="14">
        <f t="shared" ref="N4:N5" si="0">SUM(B4:M4)</f>
        <v>300000</v>
      </c>
      <c r="O4" s="3">
        <v>700000</v>
      </c>
    </row>
    <row r="5" spans="1:15" ht="15.75" thickBot="1" x14ac:dyDescent="0.3">
      <c r="A5" s="9" t="s">
        <v>86</v>
      </c>
      <c r="B5" s="5">
        <v>0</v>
      </c>
      <c r="C5" s="5">
        <v>0</v>
      </c>
      <c r="D5" s="10">
        <v>50000</v>
      </c>
      <c r="E5" s="10">
        <v>50000</v>
      </c>
      <c r="F5" s="10">
        <v>100000</v>
      </c>
      <c r="G5" s="10">
        <v>100000</v>
      </c>
      <c r="H5" s="10">
        <v>100000</v>
      </c>
      <c r="I5" s="10">
        <v>100000</v>
      </c>
      <c r="J5" s="10">
        <v>100000</v>
      </c>
      <c r="K5" s="10">
        <v>0</v>
      </c>
      <c r="L5" s="10">
        <v>0</v>
      </c>
      <c r="M5" s="10">
        <v>0</v>
      </c>
      <c r="N5" s="14">
        <f t="shared" si="0"/>
        <v>600000</v>
      </c>
      <c r="O5" s="3">
        <v>300000</v>
      </c>
    </row>
    <row r="6" spans="1:15" ht="15.75" thickBot="1" x14ac:dyDescent="0.3">
      <c r="A6" s="20"/>
      <c r="B6" s="21">
        <f t="shared" ref="B6:O6" si="1">SUM(B3:B5)</f>
        <v>0</v>
      </c>
      <c r="C6" s="21">
        <f t="shared" si="1"/>
        <v>0</v>
      </c>
      <c r="D6" s="21">
        <f t="shared" si="1"/>
        <v>50000</v>
      </c>
      <c r="E6" s="21">
        <f t="shared" si="1"/>
        <v>50000</v>
      </c>
      <c r="F6" s="21">
        <f t="shared" si="1"/>
        <v>100000</v>
      </c>
      <c r="G6" s="21">
        <f t="shared" si="1"/>
        <v>100000</v>
      </c>
      <c r="H6" s="21">
        <f t="shared" si="1"/>
        <v>200000</v>
      </c>
      <c r="I6" s="21">
        <f t="shared" si="1"/>
        <v>200000</v>
      </c>
      <c r="J6" s="21">
        <f t="shared" si="1"/>
        <v>230000</v>
      </c>
      <c r="K6" s="21">
        <f t="shared" si="1"/>
        <v>30000</v>
      </c>
      <c r="L6" s="21">
        <f t="shared" si="1"/>
        <v>30000</v>
      </c>
      <c r="M6" s="21">
        <f t="shared" si="1"/>
        <v>30000</v>
      </c>
      <c r="N6" s="16">
        <f t="shared" si="1"/>
        <v>1020000</v>
      </c>
      <c r="O6" s="3">
        <f t="shared" si="1"/>
        <v>1880600</v>
      </c>
    </row>
    <row r="7" spans="1:15" x14ac:dyDescent="0.25">
      <c r="A7" s="1"/>
    </row>
    <row r="8" spans="1:15" x14ac:dyDescent="0.25">
      <c r="B8" s="1"/>
      <c r="I8" s="94" t="s">
        <v>81</v>
      </c>
      <c r="J8" s="94"/>
      <c r="K8" s="94"/>
      <c r="L8" s="94"/>
      <c r="M8" s="94"/>
      <c r="N8" s="94"/>
      <c r="O8" s="94"/>
    </row>
    <row r="9" spans="1:15" x14ac:dyDescent="0.25">
      <c r="A9" s="1"/>
      <c r="C9" s="22"/>
      <c r="D9" s="22"/>
    </row>
  </sheetData>
  <mergeCells count="2">
    <mergeCell ref="A1:M1"/>
    <mergeCell ref="I8:O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 бюджет</vt:lpstr>
      <vt:lpstr>Целевые взносы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ТСЖ Декабрь</cp:lastModifiedBy>
  <cp:lastPrinted>2016-12-10T12:32:40Z</cp:lastPrinted>
  <dcterms:created xsi:type="dcterms:W3CDTF">2013-10-23T12:21:47Z</dcterms:created>
  <dcterms:modified xsi:type="dcterms:W3CDTF">2020-07-23T08:56:29Z</dcterms:modified>
</cp:coreProperties>
</file>